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</externalReferences>
  <definedNames>
    <definedName name="_xlnm._FilterDatabase" localSheetId="0" hidden="1">Обоснование!$A$17:$AD$30</definedName>
    <definedName name="_xlnm.Print_Area" localSheetId="0">Обоснование!$A$1:$AD$52</definedName>
    <definedName name="подгруппа">#REF!</definedName>
    <definedName name="Список_предприятий">[1]Справочник!$C$2:$C$13</definedName>
  </definedNames>
  <calcPr calcId="125725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9" i="1"/>
  <c r="K29"/>
  <c r="AB29" s="1"/>
  <c r="K28"/>
  <c r="AA28" s="1"/>
  <c r="AA27"/>
  <c r="K27"/>
  <c r="AB27" s="1"/>
  <c r="K26"/>
  <c r="AA26" s="1"/>
  <c r="AA25"/>
  <c r="K25"/>
  <c r="AB25" s="1"/>
  <c r="K24"/>
  <c r="AA24" s="1"/>
  <c r="AA23"/>
  <c r="K23"/>
  <c r="AB23" s="1"/>
  <c r="K22"/>
  <c r="AA22" s="1"/>
  <c r="AA21"/>
  <c r="K21"/>
  <c r="AB21" s="1"/>
  <c r="K20"/>
  <c r="AA20" s="1"/>
  <c r="AB19"/>
  <c r="AD19" s="1"/>
  <c r="AA19"/>
  <c r="K18"/>
  <c r="AB18" s="1"/>
  <c r="AD18" l="1"/>
  <c r="AC18"/>
  <c r="AD23"/>
  <c r="AC23"/>
  <c r="AD27"/>
  <c r="AC27"/>
  <c r="AD21"/>
  <c r="AC21"/>
  <c r="AD25"/>
  <c r="AC25"/>
  <c r="AD29"/>
  <c r="AC29"/>
  <c r="AA18"/>
  <c r="AC19"/>
  <c r="AB20"/>
  <c r="AB22"/>
  <c r="AB24"/>
  <c r="AB26"/>
  <c r="AB28"/>
  <c r="AC28" l="1"/>
  <c r="AD28"/>
  <c r="AC24"/>
  <c r="AD24"/>
  <c r="AC20"/>
  <c r="AD20"/>
  <c r="AC26"/>
  <c r="AD26"/>
  <c r="AC22"/>
  <c r="AD22"/>
  <c r="AC30"/>
</calcChain>
</file>

<file path=xl/sharedStrings.xml><?xml version="1.0" encoding="utf-8"?>
<sst xmlns="http://schemas.openxmlformats.org/spreadsheetml/2006/main" count="86" uniqueCount="82">
  <si>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</si>
  <si>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</si>
  <si>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</si>
  <si>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</si>
  <si>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</si>
  <si>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</si>
  <si>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</si>
  <si>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</si>
  <si>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</si>
  <si>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</si>
  <si>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Приобретение шин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</si>
  <si>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</si>
  <si>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</si>
  <si>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</si>
  <si>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</si>
  <si>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</si>
  <si>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</si>
  <si>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</si>
  <si>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</si>
  <si>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</si>
  <si>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</si>
  <si>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</si>
  <si>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</si>
  <si>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</si>
  <si>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</si>
  <si>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</si>
  <si>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</si>
  <si>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</si>
  <si>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</si>
  <si>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</si>
  <si>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</si>
  <si>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</si>
  <si>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</si>
  <si>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</si>
  <si>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</si>
  <si>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</si>
  <si>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</si>
  <si>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</si>
  <si>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</si>
  <si>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</si>
  <si>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</si>
  <si>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</si>
  <si>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</si>
  <si>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</si>
  <si>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</si>
  <si>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</si>
  <si>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</si>
  <si>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</si>
  <si>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</si>
  <si>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</si>
  <si>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</si>
  <si>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</si>
  <si>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</si>
  <si>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</si>
  <si>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</si>
  <si>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</si>
  <si>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</si>
  <si>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</si>
  <si>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</si>
  <si>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</si>
  <si>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</si>
  <si>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ЗЮ00041226</t>
  </si>
  <si>
    <t>Автошина 265/65 R17 зимняя шипованная</t>
  </si>
  <si>
    <t>Шт.</t>
  </si>
  <si>
    <t>ЗЮ00041227</t>
  </si>
  <si>
    <t>Автошина 225/70 R15 зимняя шипованная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</si>
  <si>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</si>
  <si>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</si>
  <si>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</si>
  <si>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</si>
  <si>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</si>
  <si>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</si>
  <si>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Начальник АТЦ, Иванов П.В.</t>
  </si>
  <si>
    <t>дата</t>
  </si>
  <si>
    <t>ФИО, должность</t>
  </si>
  <si>
    <t>подпись</t>
  </si>
  <si>
    <t>Руководитель подразделения снабжения:</t>
  </si>
  <si>
    <t>Начальник УМТС,Аблякимов Р.Э.</t>
  </si>
  <si>
    <t>Примечание -  пояснение в случае отсутствия возможности использовать ценовую информацию из 3-х источников:</t>
  </si>
  <si>
    <t>Поставщик №1</t>
  </si>
  <si>
    <t>Поставщик №2</t>
  </si>
  <si>
    <t>Поставщик №3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</si>
</sst>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,"/>
  </numFmts>
  <fonts count="14">
    <font>
      <sz val="10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6" fontId="13" fillId="0" borderId="0" applyBorder="0" applyProtection="0"/>
    <xf numFmtId="0" fontId="12" fillId="0" borderId="0"/>
  </cellStyleXfs>
  <cellXfs count="65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/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" fontId="11" fillId="4" borderId="5" xfId="0" applyNumberFormat="1" applyFont="1" applyFill="1" applyBorder="1"/>
    <xf numFmtId="0" fontId="1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</cellXfs>
  <cellStyles count="3">
    <cellStyle name="Excel Built-in Explanatory Text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17280</xdr:colOff>
      <xdr:row>16</xdr:row>
      <xdr:rowOff>116640</xdr:rowOff>
    </xdr:from>
    <xdr:to>
      <xdr:col>32</xdr:col>
      <xdr:colOff>279720</xdr:colOff>
      <xdr:row>17</xdr:row>
      <xdr:rowOff>415440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4652000" y="5039640"/>
          <a:ext cx="1290960" cy="460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28</xdr:col>
      <xdr:colOff>268920</xdr:colOff>
      <xdr:row>29</xdr:row>
      <xdr:rowOff>720</xdr:rowOff>
    </xdr:from>
    <xdr:to>
      <xdr:col>28</xdr:col>
      <xdr:colOff>415800</xdr:colOff>
      <xdr:row>19</xdr:row>
      <xdr:rowOff>1080</xdr:rowOff>
    </xdr:to>
    <xdr:pic>
      <xdr:nvPicPr>
        <xdr:cNvPr id="0" name="Picture 6"/>
        <xdr:cNvPicPr/>
      </xdr:nvPicPr>
      <xdr:blipFill>
        <a:blip xmlns:r="http://schemas.openxmlformats.org/officeDocument/2006/relationships" r:embed="rId2"/>
        <a:stretch/>
      </xdr:blipFill>
      <xdr:spPr>
        <a:xfrm>
          <a:off x="13265280" y="5922720"/>
          <a:ext cx="146880" cy="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28</xdr:col>
      <xdr:colOff>72000</xdr:colOff>
      <xdr:row>30</xdr:row>
      <xdr:rowOff>118440</xdr:rowOff>
    </xdr:from>
    <xdr:to>
      <xdr:col>28</xdr:col>
      <xdr:colOff>723300</xdr:colOff>
      <xdr:row>30</xdr:row>
      <xdr:rowOff>118800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068360" y="6348240"/>
          <a:ext cx="6894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72000</xdr:colOff>
      <xdr:row>56</xdr:row>
      <xdr:rowOff>126360</xdr:rowOff>
    </xdr:from>
    <xdr:to>
      <xdr:col>28</xdr:col>
      <xdr:colOff>723300</xdr:colOff>
      <xdr:row>56</xdr:row>
      <xdr:rowOff>126720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068360" y="10713600"/>
          <a:ext cx="6894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72000</xdr:colOff>
      <xdr:row>57</xdr:row>
      <xdr:rowOff>127440</xdr:rowOff>
    </xdr:from>
    <xdr:to>
      <xdr:col>28</xdr:col>
      <xdr:colOff>723300</xdr:colOff>
      <xdr:row>57</xdr:row>
      <xdr:rowOff>127800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068360" y="10877040"/>
          <a:ext cx="6894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72000</xdr:colOff>
      <xdr:row>55</xdr:row>
      <xdr:rowOff>127440</xdr:rowOff>
    </xdr:from>
    <xdr:to>
      <xdr:col>28</xdr:col>
      <xdr:colOff>723300</xdr:colOff>
      <xdr:row>55</xdr:row>
      <xdr:rowOff>127800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068360" y="10551960"/>
          <a:ext cx="6894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50"/>
  <sheetViews>
    <sheetView tabSelected="1" zoomScale="88" zoomScaleNormal="88" workbookViewId="0">
      <pane xSplit="3" topLeftCell="D1" activePane="topRight" state="frozen"/>
      <selection pane="topRight" activeCell="AK8" sqref="AK8"/>
    </sheetView>
  </sheetViews>
  <sheetFormatPr defaultColWidth="7.28515625" defaultRowHeight="12.75"/>
  <cols>
    <col min="1" max="1" width="3.5703125" style="15" customWidth="1"/>
    <col min="2" max="2" width="12.85546875" style="15" customWidth="1"/>
    <col min="3" max="3" width="35.42578125" style="15" customWidth="1"/>
    <col min="4" max="4" width="6.85546875" style="15" customWidth="1"/>
    <col min="5" max="5" width="8" style="15" customWidth="1"/>
    <col min="6" max="8" width="9.42578125" style="15" customWidth="1"/>
    <col min="9" max="9" width="11.28515625" style="15" customWidth="1"/>
    <col min="10" max="10" width="12.5703125" style="15" customWidth="1"/>
    <col min="11" max="11" width="11.85546875" style="15" customWidth="1"/>
    <col min="12" max="12" width="10.5703125" style="15" customWidth="1"/>
    <col min="13" max="13" width="10.7109375" style="15" customWidth="1"/>
    <col min="14" max="14" width="11.140625" style="15" customWidth="1"/>
    <col min="15" max="26" width="11.5703125" style="15" hidden="1" customWidth="1"/>
    <col min="27" max="27" width="10.140625" style="15" customWidth="1"/>
    <col min="28" max="28" width="11" style="15" customWidth="1"/>
    <col min="29" max="29" width="10.85546875" style="15" customWidth="1"/>
    <col min="30" max="30" width="12.42578125" style="15" customWidth="1"/>
    <col min="31" max="1024" width="7.2851562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5.7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>
      <c r="C12" s="20" t="s">
        <v>13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62.25" customHeight="1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18</v>
      </c>
      <c r="F14" s="12" t="s">
        <v>19</v>
      </c>
      <c r="G14" s="12"/>
      <c r="H14" s="12"/>
      <c r="I14" s="12"/>
      <c r="J14" s="11" t="s">
        <v>20</v>
      </c>
      <c r="K14" s="12" t="s">
        <v>21</v>
      </c>
      <c r="L14" s="10" t="s">
        <v>22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23</v>
      </c>
      <c r="AB14" s="8" t="s">
        <v>24</v>
      </c>
      <c r="AC14" s="12" t="s">
        <v>25</v>
      </c>
      <c r="AD14" s="7" t="s">
        <v>26</v>
      </c>
    </row>
    <row r="15" spans="1:30" ht="29.25" customHeight="1">
      <c r="A15" s="12"/>
      <c r="B15" s="12"/>
      <c r="C15" s="12"/>
      <c r="D15" s="12"/>
      <c r="E15" s="12"/>
      <c r="F15" s="12" t="s">
        <v>27</v>
      </c>
      <c r="G15" s="12" t="s">
        <v>28</v>
      </c>
      <c r="H15" s="12" t="s">
        <v>29</v>
      </c>
      <c r="I15" s="12" t="s">
        <v>30</v>
      </c>
      <c r="J15" s="11"/>
      <c r="K15" s="11"/>
      <c r="L15" s="6" t="s">
        <v>31</v>
      </c>
      <c r="M15" s="6"/>
      <c r="N15" s="6"/>
      <c r="O15" s="6"/>
      <c r="P15" s="6"/>
      <c r="Q15" s="6" t="s">
        <v>32</v>
      </c>
      <c r="R15" s="6"/>
      <c r="S15" s="6"/>
      <c r="T15" s="6"/>
      <c r="U15" s="6"/>
      <c r="V15" s="12" t="s">
        <v>33</v>
      </c>
      <c r="W15" s="12"/>
      <c r="X15" s="12"/>
      <c r="Y15" s="12"/>
      <c r="Z15" s="12"/>
      <c r="AA15" s="9"/>
      <c r="AB15" s="8"/>
      <c r="AC15" s="8"/>
      <c r="AD15" s="7"/>
    </row>
    <row r="16" spans="1:30" ht="80.25" customHeight="1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2" t="s">
        <v>79</v>
      </c>
      <c r="M16" s="22" t="s">
        <v>80</v>
      </c>
      <c r="N16" s="23" t="s">
        <v>81</v>
      </c>
      <c r="O16" s="21" t="s">
        <v>34</v>
      </c>
      <c r="P16" s="21" t="s">
        <v>35</v>
      </c>
      <c r="Q16" s="21" t="s">
        <v>36</v>
      </c>
      <c r="R16" s="21" t="s">
        <v>37</v>
      </c>
      <c r="S16" s="21" t="s">
        <v>38</v>
      </c>
      <c r="T16" s="21" t="s">
        <v>39</v>
      </c>
      <c r="U16" s="21" t="s">
        <v>40</v>
      </c>
      <c r="V16" s="21" t="s">
        <v>41</v>
      </c>
      <c r="W16" s="21" t="s">
        <v>42</v>
      </c>
      <c r="X16" s="21" t="s">
        <v>43</v>
      </c>
      <c r="Y16" s="21" t="s">
        <v>44</v>
      </c>
      <c r="Z16" s="21" t="s">
        <v>45</v>
      </c>
      <c r="AA16" s="9"/>
      <c r="AB16" s="8"/>
      <c r="AC16" s="8"/>
      <c r="AD16" s="7"/>
    </row>
    <row r="17" spans="1:30" s="28" customFormat="1">
      <c r="A17" s="24">
        <v>1</v>
      </c>
      <c r="B17" s="25">
        <v>2</v>
      </c>
      <c r="C17" s="26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4" t="s">
        <v>46</v>
      </c>
      <c r="M17" s="24" t="s">
        <v>47</v>
      </c>
      <c r="N17" s="24" t="s">
        <v>48</v>
      </c>
      <c r="O17" s="24" t="s">
        <v>49</v>
      </c>
      <c r="P17" s="24" t="s">
        <v>50</v>
      </c>
      <c r="Q17" s="24" t="s">
        <v>51</v>
      </c>
      <c r="R17" s="24" t="s">
        <v>52</v>
      </c>
      <c r="S17" s="24" t="s">
        <v>53</v>
      </c>
      <c r="T17" s="24" t="s">
        <v>54</v>
      </c>
      <c r="U17" s="24" t="s">
        <v>55</v>
      </c>
      <c r="V17" s="24" t="s">
        <v>56</v>
      </c>
      <c r="W17" s="24" t="s">
        <v>57</v>
      </c>
      <c r="X17" s="24" t="s">
        <v>58</v>
      </c>
      <c r="Y17" s="24" t="s">
        <v>59</v>
      </c>
      <c r="Z17" s="24" t="s">
        <v>60</v>
      </c>
      <c r="AA17" s="27">
        <v>13</v>
      </c>
      <c r="AB17" s="27">
        <v>14</v>
      </c>
      <c r="AC17" s="27">
        <v>15</v>
      </c>
      <c r="AD17" s="27">
        <v>16</v>
      </c>
    </row>
    <row r="18" spans="1:30" ht="33" customHeight="1">
      <c r="A18" s="29">
        <v>1</v>
      </c>
      <c r="B18" s="30" t="s">
        <v>61</v>
      </c>
      <c r="C18" s="31" t="s">
        <v>62</v>
      </c>
      <c r="D18" s="32" t="s">
        <v>63</v>
      </c>
      <c r="E18" s="33">
        <v>4</v>
      </c>
      <c r="F18" s="34"/>
      <c r="G18" s="35"/>
      <c r="H18" s="36"/>
      <c r="I18" s="36"/>
      <c r="J18" s="37"/>
      <c r="K18" s="35" t="str">
        <f>IF(SUM(F18)=0,"",F18*J18)</f>
        <v/>
      </c>
      <c r="L18" s="38">
        <v>14691.666660000001</v>
      </c>
      <c r="M18" s="38">
        <v>14583.333000000001</v>
      </c>
      <c r="N18" s="38">
        <v>14791.665999999999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40">
        <f t="shared" ref="AA18:AA29" si="0">COUNTIF(K18:Z18,"&gt;0")</f>
        <v>3</v>
      </c>
      <c r="AB18" s="41">
        <f t="shared" ref="AB18:AB29" si="1">CEILING(SUM(K18:Z18)/COUNTIF(K18:Z18,"&gt;0"),0.01)</f>
        <v>14688.89</v>
      </c>
      <c r="AC18" s="41">
        <f t="shared" ref="AC18:AC29" si="2">AB18*E18</f>
        <v>58755.56</v>
      </c>
      <c r="AD18" s="42">
        <f t="shared" ref="AD18:AD29" si="3">STDEV(K18:Z18)/AB18*100</f>
        <v>0.7093407377690093</v>
      </c>
    </row>
    <row r="19" spans="1:30" ht="33" customHeight="1">
      <c r="A19" s="29">
        <v>2</v>
      </c>
      <c r="B19" s="30" t="s">
        <v>64</v>
      </c>
      <c r="C19" s="31" t="s">
        <v>65</v>
      </c>
      <c r="D19" s="32" t="s">
        <v>63</v>
      </c>
      <c r="E19" s="33">
        <v>2</v>
      </c>
      <c r="F19" s="34"/>
      <c r="G19" s="35"/>
      <c r="H19" s="36"/>
      <c r="I19" s="36"/>
      <c r="J19" s="37"/>
      <c r="K19" s="35"/>
      <c r="L19" s="38">
        <v>9566.6666000000005</v>
      </c>
      <c r="M19" s="38">
        <v>9500</v>
      </c>
      <c r="N19" s="38">
        <v>9591.6666000000005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40">
        <f t="shared" si="0"/>
        <v>3</v>
      </c>
      <c r="AB19" s="41">
        <f t="shared" si="1"/>
        <v>9552.7800000000007</v>
      </c>
      <c r="AC19" s="41">
        <f t="shared" si="2"/>
        <v>19105.560000000001</v>
      </c>
      <c r="AD19" s="42">
        <f t="shared" si="3"/>
        <v>0.49603677741757768</v>
      </c>
    </row>
    <row r="20" spans="1:30" hidden="1">
      <c r="A20" s="29">
        <v>2</v>
      </c>
      <c r="B20" s="30"/>
      <c r="C20" s="31"/>
      <c r="D20" s="32"/>
      <c r="E20" s="33"/>
      <c r="F20" s="34"/>
      <c r="G20" s="35"/>
      <c r="H20" s="36"/>
      <c r="I20" s="36"/>
      <c r="J20" s="37"/>
      <c r="K20" s="35" t="str">
        <f t="shared" ref="K20:K29" si="4">IF(SUM(F20)=0,"",F20*J20)</f>
        <v/>
      </c>
      <c r="L20" s="38"/>
      <c r="M20" s="38"/>
      <c r="N20" s="38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40">
        <f t="shared" si="0"/>
        <v>0</v>
      </c>
      <c r="AB20" s="41" t="e">
        <f t="shared" si="1"/>
        <v>#DIV/0!</v>
      </c>
      <c r="AC20" s="41" t="e">
        <f t="shared" si="2"/>
        <v>#DIV/0!</v>
      </c>
      <c r="AD20" s="42" t="e">
        <f t="shared" si="3"/>
        <v>#DIV/0!</v>
      </c>
    </row>
    <row r="21" spans="1:30" hidden="1">
      <c r="A21" s="29">
        <v>3</v>
      </c>
      <c r="B21" s="30"/>
      <c r="C21" s="31"/>
      <c r="D21" s="32"/>
      <c r="E21" s="33"/>
      <c r="F21" s="34"/>
      <c r="G21" s="35"/>
      <c r="H21" s="36"/>
      <c r="I21" s="36"/>
      <c r="J21" s="37"/>
      <c r="K21" s="35" t="str">
        <f t="shared" si="4"/>
        <v/>
      </c>
      <c r="L21" s="38"/>
      <c r="M21" s="38"/>
      <c r="N21" s="38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40">
        <f t="shared" si="0"/>
        <v>0</v>
      </c>
      <c r="AB21" s="41" t="e">
        <f t="shared" si="1"/>
        <v>#DIV/0!</v>
      </c>
      <c r="AC21" s="41" t="e">
        <f t="shared" si="2"/>
        <v>#DIV/0!</v>
      </c>
      <c r="AD21" s="42" t="e">
        <f t="shared" si="3"/>
        <v>#DIV/0!</v>
      </c>
    </row>
    <row r="22" spans="1:30" hidden="1">
      <c r="A22" s="29">
        <v>4</v>
      </c>
      <c r="B22" s="30"/>
      <c r="C22" s="31"/>
      <c r="D22" s="32"/>
      <c r="E22" s="33"/>
      <c r="F22" s="34"/>
      <c r="G22" s="35"/>
      <c r="H22" s="36"/>
      <c r="I22" s="36"/>
      <c r="J22" s="37"/>
      <c r="K22" s="35" t="str">
        <f t="shared" si="4"/>
        <v/>
      </c>
      <c r="L22" s="38"/>
      <c r="M22" s="38"/>
      <c r="N22" s="38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40">
        <f t="shared" si="0"/>
        <v>0</v>
      </c>
      <c r="AB22" s="41" t="e">
        <f t="shared" si="1"/>
        <v>#DIV/0!</v>
      </c>
      <c r="AC22" s="41" t="e">
        <f t="shared" si="2"/>
        <v>#DIV/0!</v>
      </c>
      <c r="AD22" s="42" t="e">
        <f t="shared" si="3"/>
        <v>#DIV/0!</v>
      </c>
    </row>
    <row r="23" spans="1:30" hidden="1">
      <c r="A23" s="29">
        <v>5</v>
      </c>
      <c r="B23" s="30"/>
      <c r="C23" s="31"/>
      <c r="D23" s="32"/>
      <c r="E23" s="33"/>
      <c r="F23" s="34"/>
      <c r="G23" s="35"/>
      <c r="H23" s="36"/>
      <c r="I23" s="36"/>
      <c r="J23" s="37"/>
      <c r="K23" s="35" t="str">
        <f t="shared" si="4"/>
        <v/>
      </c>
      <c r="L23" s="38"/>
      <c r="M23" s="38"/>
      <c r="N23" s="38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40">
        <f t="shared" si="0"/>
        <v>0</v>
      </c>
      <c r="AB23" s="41" t="e">
        <f t="shared" si="1"/>
        <v>#DIV/0!</v>
      </c>
      <c r="AC23" s="41" t="e">
        <f t="shared" si="2"/>
        <v>#DIV/0!</v>
      </c>
      <c r="AD23" s="42" t="e">
        <f t="shared" si="3"/>
        <v>#DIV/0!</v>
      </c>
    </row>
    <row r="24" spans="1:30" hidden="1">
      <c r="A24" s="29">
        <v>6</v>
      </c>
      <c r="B24" s="30"/>
      <c r="C24" s="31"/>
      <c r="D24" s="32"/>
      <c r="E24" s="33"/>
      <c r="F24" s="34"/>
      <c r="G24" s="35"/>
      <c r="H24" s="36"/>
      <c r="I24" s="36"/>
      <c r="J24" s="37"/>
      <c r="K24" s="35" t="str">
        <f t="shared" si="4"/>
        <v/>
      </c>
      <c r="L24" s="38"/>
      <c r="M24" s="38"/>
      <c r="N24" s="38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40">
        <f t="shared" si="0"/>
        <v>0</v>
      </c>
      <c r="AB24" s="41" t="e">
        <f t="shared" si="1"/>
        <v>#DIV/0!</v>
      </c>
      <c r="AC24" s="41" t="e">
        <f t="shared" si="2"/>
        <v>#DIV/0!</v>
      </c>
      <c r="AD24" s="42" t="e">
        <f t="shared" si="3"/>
        <v>#DIV/0!</v>
      </c>
    </row>
    <row r="25" spans="1:30" hidden="1">
      <c r="A25" s="29">
        <v>7</v>
      </c>
      <c r="B25" s="30"/>
      <c r="C25" s="31"/>
      <c r="D25" s="32"/>
      <c r="E25" s="33"/>
      <c r="F25" s="34"/>
      <c r="G25" s="35"/>
      <c r="H25" s="36"/>
      <c r="I25" s="36"/>
      <c r="J25" s="37"/>
      <c r="K25" s="35" t="str">
        <f t="shared" si="4"/>
        <v/>
      </c>
      <c r="L25" s="38"/>
      <c r="M25" s="38"/>
      <c r="N25" s="38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40">
        <f t="shared" si="0"/>
        <v>0</v>
      </c>
      <c r="AB25" s="41" t="e">
        <f t="shared" si="1"/>
        <v>#DIV/0!</v>
      </c>
      <c r="AC25" s="41" t="e">
        <f t="shared" si="2"/>
        <v>#DIV/0!</v>
      </c>
      <c r="AD25" s="42" t="e">
        <f t="shared" si="3"/>
        <v>#DIV/0!</v>
      </c>
    </row>
    <row r="26" spans="1:30" hidden="1">
      <c r="A26" s="29">
        <v>8</v>
      </c>
      <c r="B26" s="30"/>
      <c r="C26" s="31"/>
      <c r="D26" s="32"/>
      <c r="E26" s="33"/>
      <c r="F26" s="34"/>
      <c r="G26" s="35"/>
      <c r="H26" s="36"/>
      <c r="I26" s="36"/>
      <c r="J26" s="37"/>
      <c r="K26" s="35" t="str">
        <f t="shared" si="4"/>
        <v/>
      </c>
      <c r="L26" s="43"/>
      <c r="M26" s="43"/>
      <c r="N26" s="43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40">
        <f t="shared" si="0"/>
        <v>0</v>
      </c>
      <c r="AB26" s="41" t="e">
        <f t="shared" si="1"/>
        <v>#DIV/0!</v>
      </c>
      <c r="AC26" s="41" t="e">
        <f t="shared" si="2"/>
        <v>#DIV/0!</v>
      </c>
      <c r="AD26" s="42" t="e">
        <f t="shared" si="3"/>
        <v>#DIV/0!</v>
      </c>
    </row>
    <row r="27" spans="1:30" hidden="1">
      <c r="A27" s="29">
        <v>9</v>
      </c>
      <c r="B27" s="30"/>
      <c r="C27" s="44"/>
      <c r="D27" s="32"/>
      <c r="E27" s="33"/>
      <c r="F27" s="34"/>
      <c r="G27" s="35"/>
      <c r="H27" s="36"/>
      <c r="I27" s="36"/>
      <c r="J27" s="37"/>
      <c r="K27" s="35" t="str">
        <f t="shared" si="4"/>
        <v/>
      </c>
      <c r="L27" s="38"/>
      <c r="M27" s="38"/>
      <c r="N27" s="38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40">
        <f t="shared" si="0"/>
        <v>0</v>
      </c>
      <c r="AB27" s="41" t="e">
        <f t="shared" si="1"/>
        <v>#DIV/0!</v>
      </c>
      <c r="AC27" s="41" t="e">
        <f t="shared" si="2"/>
        <v>#DIV/0!</v>
      </c>
      <c r="AD27" s="42" t="e">
        <f t="shared" si="3"/>
        <v>#DIV/0!</v>
      </c>
    </row>
    <row r="28" spans="1:30" hidden="1">
      <c r="A28" s="29">
        <v>10</v>
      </c>
      <c r="B28" s="30"/>
      <c r="C28" s="31"/>
      <c r="D28" s="32"/>
      <c r="E28" s="33"/>
      <c r="F28" s="34"/>
      <c r="G28" s="35"/>
      <c r="H28" s="36"/>
      <c r="I28" s="36"/>
      <c r="J28" s="37"/>
      <c r="K28" s="35" t="str">
        <f t="shared" si="4"/>
        <v/>
      </c>
      <c r="L28" s="38"/>
      <c r="M28" s="38"/>
      <c r="N28" s="38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40">
        <f t="shared" si="0"/>
        <v>0</v>
      </c>
      <c r="AB28" s="41" t="e">
        <f t="shared" si="1"/>
        <v>#DIV/0!</v>
      </c>
      <c r="AC28" s="41" t="e">
        <f t="shared" si="2"/>
        <v>#DIV/0!</v>
      </c>
      <c r="AD28" s="42" t="e">
        <f t="shared" si="3"/>
        <v>#DIV/0!</v>
      </c>
    </row>
    <row r="29" spans="1:30" hidden="1">
      <c r="A29" s="29">
        <v>11</v>
      </c>
      <c r="B29" s="30"/>
      <c r="C29" s="31"/>
      <c r="D29" s="32"/>
      <c r="E29" s="33"/>
      <c r="F29" s="34"/>
      <c r="G29" s="35"/>
      <c r="H29" s="36"/>
      <c r="I29" s="36"/>
      <c r="J29" s="37"/>
      <c r="K29" s="35" t="str">
        <f t="shared" si="4"/>
        <v/>
      </c>
      <c r="L29" s="38"/>
      <c r="M29" s="38"/>
      <c r="N29" s="38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40">
        <f t="shared" si="0"/>
        <v>0</v>
      </c>
      <c r="AB29" s="41" t="e">
        <f t="shared" si="1"/>
        <v>#DIV/0!</v>
      </c>
      <c r="AC29" s="41" t="e">
        <f t="shared" si="2"/>
        <v>#DIV/0!</v>
      </c>
      <c r="AD29" s="42" t="e">
        <f t="shared" si="3"/>
        <v>#DIV/0!</v>
      </c>
    </row>
    <row r="30" spans="1:30" ht="24.2" customHeight="1">
      <c r="A30" s="45"/>
      <c r="B30" s="46"/>
      <c r="C30" s="5" t="s">
        <v>66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8"/>
      <c r="AC30" s="48">
        <f>AC18+AC19</f>
        <v>77861.119999999995</v>
      </c>
      <c r="AD30" s="49"/>
    </row>
    <row r="31" spans="1:30"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1"/>
    </row>
    <row r="32" spans="1:30" s="52" customFormat="1">
      <c r="C32" s="52" t="s">
        <v>67</v>
      </c>
    </row>
    <row r="33" spans="1:29">
      <c r="A33" s="52"/>
      <c r="B33" s="52"/>
      <c r="C33" s="53" t="s">
        <v>68</v>
      </c>
    </row>
    <row r="34" spans="1:29">
      <c r="A34" s="52"/>
      <c r="B34" s="52"/>
      <c r="C34" s="53" t="s">
        <v>69</v>
      </c>
    </row>
    <row r="35" spans="1:29">
      <c r="A35" s="52"/>
      <c r="B35" s="52"/>
      <c r="C35" s="53" t="s">
        <v>70</v>
      </c>
    </row>
    <row r="36" spans="1:29">
      <c r="L36" s="54"/>
    </row>
    <row r="37" spans="1:29" s="55" customFormat="1" ht="15.75">
      <c r="C37" s="56" t="s">
        <v>71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9" ht="15.75">
      <c r="A38" s="55"/>
      <c r="B38" s="55"/>
    </row>
    <row r="39" spans="1:29" ht="15.75">
      <c r="A39" s="55"/>
      <c r="B39" s="55"/>
      <c r="C39" s="57">
        <v>45168</v>
      </c>
      <c r="D39" s="58"/>
      <c r="E39" s="58"/>
      <c r="F39" s="4" t="s">
        <v>72</v>
      </c>
      <c r="G39" s="4"/>
      <c r="H39" s="4"/>
      <c r="I39" s="4"/>
      <c r="J39" s="4"/>
      <c r="K39" s="59"/>
      <c r="L39" s="3"/>
      <c r="M39" s="3"/>
      <c r="N39" s="3"/>
      <c r="O39" s="3"/>
      <c r="P39" s="3"/>
      <c r="Q39" s="3"/>
      <c r="R39" s="3"/>
      <c r="V39" s="58"/>
      <c r="W39" s="58"/>
      <c r="X39" s="58"/>
      <c r="Y39" s="58"/>
      <c r="Z39" s="58"/>
      <c r="AA39" s="58"/>
      <c r="AB39" s="58"/>
      <c r="AC39" s="60"/>
    </row>
    <row r="40" spans="1:29" ht="15.75">
      <c r="A40" s="55"/>
      <c r="B40" s="55"/>
      <c r="C40" s="61" t="s">
        <v>73</v>
      </c>
      <c r="D40" s="58"/>
      <c r="E40" s="58"/>
      <c r="F40" s="2" t="s">
        <v>74</v>
      </c>
      <c r="G40" s="2"/>
      <c r="H40" s="2"/>
      <c r="I40" s="2"/>
      <c r="J40" s="2"/>
      <c r="L40" s="1" t="s">
        <v>75</v>
      </c>
      <c r="M40" s="1"/>
      <c r="N40" s="1"/>
      <c r="O40" s="62"/>
      <c r="P40" s="62"/>
      <c r="V40" s="58"/>
      <c r="W40" s="58"/>
      <c r="X40" s="58"/>
      <c r="Y40" s="58"/>
      <c r="Z40" s="58"/>
      <c r="AA40" s="58"/>
      <c r="AB40" s="58"/>
    </row>
    <row r="41" spans="1:29">
      <c r="C41" s="63"/>
      <c r="V41" s="59"/>
      <c r="W41" s="59"/>
      <c r="X41" s="59"/>
      <c r="Y41" s="59"/>
      <c r="Z41" s="59"/>
      <c r="AA41" s="59"/>
      <c r="AB41" s="59"/>
    </row>
    <row r="42" spans="1:29">
      <c r="C42" s="56" t="s">
        <v>76</v>
      </c>
      <c r="V42" s="59"/>
      <c r="W42" s="59"/>
      <c r="X42" s="59"/>
      <c r="Y42" s="59"/>
      <c r="Z42" s="59"/>
      <c r="AA42" s="59"/>
      <c r="AB42" s="59"/>
    </row>
    <row r="43" spans="1:29">
      <c r="V43" s="59"/>
      <c r="W43" s="59"/>
      <c r="X43" s="59"/>
      <c r="Y43" s="59"/>
      <c r="Z43" s="59"/>
      <c r="AA43" s="59"/>
      <c r="AB43" s="59"/>
    </row>
    <row r="44" spans="1:29">
      <c r="C44" s="57">
        <v>45168</v>
      </c>
      <c r="D44" s="58"/>
      <c r="E44" s="58"/>
      <c r="F44" s="4" t="s">
        <v>77</v>
      </c>
      <c r="G44" s="4"/>
      <c r="H44" s="4"/>
      <c r="I44" s="4"/>
      <c r="J44" s="4"/>
      <c r="K44" s="59"/>
      <c r="L44" s="3"/>
      <c r="M44" s="3"/>
      <c r="N44" s="3"/>
      <c r="O44" s="3"/>
      <c r="P44" s="3"/>
      <c r="Q44" s="3"/>
      <c r="R44" s="3"/>
      <c r="V44" s="58"/>
      <c r="W44" s="58"/>
      <c r="X44" s="58"/>
      <c r="Y44" s="58"/>
      <c r="Z44" s="58"/>
      <c r="AA44" s="58"/>
      <c r="AB44" s="58"/>
    </row>
    <row r="45" spans="1:29">
      <c r="C45" s="61" t="s">
        <v>73</v>
      </c>
      <c r="D45" s="58"/>
      <c r="E45" s="58"/>
      <c r="F45" s="2" t="s">
        <v>74</v>
      </c>
      <c r="G45" s="2"/>
      <c r="H45" s="2"/>
      <c r="I45" s="2"/>
      <c r="J45" s="2"/>
      <c r="L45" s="1" t="s">
        <v>75</v>
      </c>
      <c r="M45" s="1"/>
      <c r="N45" s="1"/>
      <c r="O45" s="62"/>
      <c r="P45" s="62"/>
      <c r="V45" s="58"/>
      <c r="W45" s="58"/>
      <c r="X45" s="58"/>
      <c r="Y45" s="58"/>
      <c r="Z45" s="58"/>
      <c r="AA45" s="58"/>
      <c r="AB45" s="58"/>
    </row>
    <row r="48" spans="1:29">
      <c r="C48" s="56" t="s">
        <v>78</v>
      </c>
    </row>
    <row r="50" spans="3:30"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</row>
  </sheetData>
  <autoFilter ref="A17:AD30"/>
  <mergeCells count="38">
    <mergeCell ref="F44:J44"/>
    <mergeCell ref="L44:R44"/>
    <mergeCell ref="F45:J45"/>
    <mergeCell ref="L45:N45"/>
    <mergeCell ref="C50:AD50"/>
    <mergeCell ref="C30:M30"/>
    <mergeCell ref="F39:J39"/>
    <mergeCell ref="L39:R39"/>
    <mergeCell ref="F40:J40"/>
    <mergeCell ref="L40:N4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aknyazkina</cp:lastModifiedBy>
  <cp:revision>21</cp:revision>
  <cp:lastPrinted>2021-11-19T10:28:49Z</cp:lastPrinted>
  <dcterms:created xsi:type="dcterms:W3CDTF">1996-10-08T23:32:33Z</dcterms:created>
  <dcterms:modified xsi:type="dcterms:W3CDTF">2023-09-05T10:33:55Z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